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0" windowWidth="19140" windowHeight="5590"/>
  </bookViews>
  <sheets>
    <sheet name="Technology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G30" i="1" l="1"/>
  <c r="E30" i="1"/>
  <c r="D30" i="1"/>
  <c r="F29" i="1"/>
  <c r="F28" i="1"/>
  <c r="F27" i="1"/>
  <c r="F26" i="1"/>
  <c r="F25" i="1"/>
  <c r="F24" i="1"/>
  <c r="F30" i="1" s="1"/>
  <c r="G19" i="1"/>
  <c r="G18" i="1"/>
  <c r="G16" i="1"/>
  <c r="G20" i="1" s="1"/>
  <c r="E16" i="1"/>
  <c r="B16" i="1"/>
  <c r="F15" i="1"/>
  <c r="D14" i="1"/>
  <c r="D16" i="1" s="1"/>
  <c r="F13" i="1"/>
  <c r="F12" i="1"/>
  <c r="F11" i="1"/>
  <c r="F10" i="1"/>
  <c r="F9" i="1"/>
  <c r="F8" i="1"/>
  <c r="F7" i="1"/>
  <c r="F6" i="1"/>
  <c r="F14" i="1" l="1"/>
  <c r="F16" i="1" s="1"/>
</calcChain>
</file>

<file path=xl/comments1.xml><?xml version="1.0" encoding="utf-8"?>
<comments xmlns="http://schemas.openxmlformats.org/spreadsheetml/2006/main">
  <authors>
    <author>Dawn Jacobson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$75.00 SSD Drive
$29.99 filter for projector in Sanctuary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$75.00 SSD Drive
$29.99 filter for projector in Sanctuary</t>
        </r>
      </text>
    </comment>
  </commentList>
</comments>
</file>

<file path=xl/sharedStrings.xml><?xml version="1.0" encoding="utf-8"?>
<sst xmlns="http://schemas.openxmlformats.org/spreadsheetml/2006/main" count="45" uniqueCount="40">
  <si>
    <t>Technology Budget 2025</t>
  </si>
  <si>
    <t>2025 Budget</t>
  </si>
  <si>
    <t>2024 Actuals</t>
  </si>
  <si>
    <t>2024 Budget</t>
  </si>
  <si>
    <t>Operating Account #016-60-50-19</t>
  </si>
  <si>
    <t>Notes</t>
  </si>
  <si>
    <t>Aug YTD</t>
  </si>
  <si>
    <t>Known for Sept</t>
  </si>
  <si>
    <t>Remaining to spend</t>
  </si>
  <si>
    <t>2024
Budget</t>
  </si>
  <si>
    <t>Was in</t>
  </si>
  <si>
    <t>ShareFaith website Hosting</t>
  </si>
  <si>
    <t>Office Equip</t>
  </si>
  <si>
    <t>Internet Service</t>
  </si>
  <si>
    <t>Adobe</t>
  </si>
  <si>
    <t>In-House Technology Support (Anton)</t>
  </si>
  <si>
    <t>Out-Trend Micro Subscription</t>
  </si>
  <si>
    <t>ATT Office@Hand Telephone Service</t>
  </si>
  <si>
    <t>Telephone</t>
  </si>
  <si>
    <t>ATT analog Line Service (Alarm, Elevator, etc)</t>
  </si>
  <si>
    <t>Rotation Upgrade of Computers</t>
  </si>
  <si>
    <t>NEW:  Budget goes into Dedicated fund if not used in current year</t>
  </si>
  <si>
    <t>Other Misc</t>
  </si>
  <si>
    <t>Zoom Subscription</t>
  </si>
  <si>
    <t>Total Operating Budget</t>
  </si>
  <si>
    <t>Comes out of Office Equip</t>
  </si>
  <si>
    <t>Comes out of Telephone</t>
  </si>
  <si>
    <t>Incremental to Operating Budget</t>
  </si>
  <si>
    <t>New Initiatives:  Dedicated Fund</t>
  </si>
  <si>
    <t>PC/Switch/Hareware Updates</t>
  </si>
  <si>
    <t>Computer replacement/new</t>
  </si>
  <si>
    <t>Sound System Training</t>
  </si>
  <si>
    <t>Second Livestream camera and set up</t>
  </si>
  <si>
    <t>2nd Camera - provides more interesting viewing, easier operation, and options (still only one person required)</t>
  </si>
  <si>
    <t>Video/Podcast Studio</t>
  </si>
  <si>
    <t>Tele-conference Equipment</t>
  </si>
  <si>
    <t>Easier usage and better quality - Family room?</t>
  </si>
  <si>
    <t>Network Upgrade/Discovery/Documentation</t>
  </si>
  <si>
    <t>Network Technician to document</t>
  </si>
  <si>
    <t>Total Dedicated Fund #017-99-00-61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</si>
</sst>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43" fontId="6" fillId="0" borderId="8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7" fillId="0" borderId="8" xfId="1" applyFont="1" applyBorder="1" applyAlignment="1">
      <alignment vertical="center"/>
    </xf>
    <xf numFmtId="0" fontId="0" fillId="0" borderId="8" xfId="0" applyBorder="1" applyAlignment="1">
      <alignment vertical="center"/>
    </xf>
    <xf numFmtId="43" fontId="7" fillId="0" borderId="0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43" fontId="0" fillId="0" borderId="0" xfId="0" applyNumberFormat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7" xfId="0" applyNumberFormat="1" applyFont="1" applyFill="1" applyBorder="1" applyAlignment="1">
      <alignment vertical="center"/>
    </xf>
    <xf numFmtId="43" fontId="2" fillId="2" borderId="8" xfId="0" applyNumberFormat="1" applyFont="1" applyFill="1" applyBorder="1" applyAlignment="1">
      <alignment vertical="center"/>
    </xf>
    <xf numFmtId="43" fontId="2" fillId="2" borderId="0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7" xfId="0" applyNumberFormat="1" applyFont="1" applyBorder="1" applyAlignment="1">
      <alignment vertical="center"/>
    </xf>
    <xf numFmtId="43" fontId="2" fillId="0" borderId="8" xfId="0" applyNumberFormat="1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2" borderId="9" xfId="0" applyNumberFormat="1" applyFont="1" applyFill="1" applyBorder="1" applyAlignment="1">
      <alignment vertical="center"/>
    </xf>
    <xf numFmtId="43" fontId="2" fillId="2" borderId="10" xfId="0" applyNumberFormat="1" applyFont="1" applyFill="1" applyBorder="1" applyAlignment="1">
      <alignment vertical="center"/>
    </xf>
    <xf numFmtId="43" fontId="2" fillId="2" borderId="11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177800</xdr:rowOff>
    </xdr:from>
    <xdr:to>
      <xdr:col>8</xdr:col>
      <xdr:colOff>6350</xdr:colOff>
      <xdr:row>21</xdr:row>
      <xdr:rowOff>6350</xdr:rowOff>
    </xdr:to>
    <xdr:cxnSp macro="">
      <xdr:nvCxnSpPr>
        <xdr:cNvPr id="2" name="Straight Connector 1"/>
        <xdr:cNvCxnSpPr/>
      </xdr:nvCxnSpPr>
      <xdr:spPr>
        <a:xfrm flipV="1">
          <a:off x="0" y="4603750"/>
          <a:ext cx="9099550" cy="6350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</xdr:colOff>
      <xdr:row>12</xdr:row>
      <xdr:rowOff>38100</xdr:rowOff>
    </xdr:from>
    <xdr:to>
      <xdr:col>6</xdr:col>
      <xdr:colOff>57150</xdr:colOff>
      <xdr:row>12</xdr:row>
      <xdr:rowOff>546100</xdr:rowOff>
    </xdr:to>
    <xdr:sp macro="" textlink="">
      <xdr:nvSpPr>
        <xdr:cNvPr id="3" name="Oval 2"/>
        <xdr:cNvSpPr/>
      </xdr:nvSpPr>
      <xdr:spPr>
        <a:xfrm>
          <a:off x="6115050" y="2730500"/>
          <a:ext cx="806450" cy="508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57150</xdr:colOff>
      <xdr:row>9</xdr:row>
      <xdr:rowOff>44450</xdr:rowOff>
    </xdr:from>
    <xdr:to>
      <xdr:col>8</xdr:col>
      <xdr:colOff>412750</xdr:colOff>
      <xdr:row>12</xdr:row>
      <xdr:rowOff>292100</xdr:rowOff>
    </xdr:to>
    <xdr:cxnSp macro="">
      <xdr:nvCxnSpPr>
        <xdr:cNvPr id="4" name="Straight Connector 3"/>
        <xdr:cNvCxnSpPr>
          <a:stCxn id="3" idx="6"/>
        </xdr:cNvCxnSpPr>
      </xdr:nvCxnSpPr>
      <xdr:spPr>
        <a:xfrm flipV="1">
          <a:off x="6921500" y="2184400"/>
          <a:ext cx="2584450" cy="80010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412750</xdr:colOff>
      <xdr:row>7</xdr:row>
      <xdr:rowOff>19050</xdr:rowOff>
    </xdr:from>
    <xdr:ext cx="1377950" cy="1117600"/>
    <xdr:sp macro="" textlink="">
      <xdr:nvSpPr>
        <xdr:cNvPr id="5" name="TextBox 4"/>
        <xdr:cNvSpPr txBox="1"/>
      </xdr:nvSpPr>
      <xdr:spPr>
        <a:xfrm>
          <a:off x="9505950" y="1790700"/>
          <a:ext cx="1377950" cy="11176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This is the money for Ryan G's computer in his contract.  If not used it goes into</a:t>
          </a:r>
          <a:r>
            <a:rPr lang="en-US" sz="1100" baseline="0"/>
            <a:t> the dedicated fund at year end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Budget%20proposa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Technology"/>
      <sheetName val="Year End Overage"/>
      <sheetName val="John"/>
      <sheetName val="Ryan"/>
      <sheetName val="Ryan G - First Pay"/>
      <sheetName val="Housing Letter"/>
      <sheetName val="Band and Other Music"/>
      <sheetName val="Income Pacing"/>
      <sheetName val="Rates for Cheryl"/>
      <sheetName val="Comparison"/>
      <sheetName val="10 year Experience"/>
      <sheetName val="Pastor Kelly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showGridLines="0" tabSelected="1" workbookViewId="0"/>
  </sheetViews>
  <sheetFormatPr defaultRowHeight="14.5" x14ac:dyDescent="0.35"/>
  <cols>
    <col min="1" max="1" width="37.6328125" style="2" customWidth="1"/>
    <col min="2" max="2" width="10.90625" style="2" customWidth="1"/>
    <col min="3" max="3" width="17" style="2" customWidth="1"/>
    <col min="4" max="7" width="10.90625" style="2" customWidth="1"/>
    <col min="8" max="8" width="21" style="2" customWidth="1"/>
    <col min="9" max="16384" width="8.7265625" style="2"/>
  </cols>
  <sheetData>
    <row r="2" spans="1:10" ht="23.5" x14ac:dyDescent="0.35">
      <c r="A2" s="1" t="s">
        <v>0</v>
      </c>
      <c r="B2" s="1"/>
      <c r="C2" s="1"/>
      <c r="D2" s="1"/>
      <c r="E2" s="1"/>
      <c r="F2" s="1"/>
      <c r="G2" s="1"/>
      <c r="H2" s="1"/>
    </row>
    <row r="4" spans="1:10" ht="29" customHeight="1" x14ac:dyDescent="0.35">
      <c r="B4" s="3" t="s">
        <v>1</v>
      </c>
      <c r="C4" s="4"/>
      <c r="D4" s="5" t="s">
        <v>2</v>
      </c>
      <c r="E4" s="6"/>
      <c r="F4" s="7"/>
      <c r="G4" s="5" t="s">
        <v>3</v>
      </c>
      <c r="H4" s="7"/>
    </row>
    <row r="5" spans="1:10" ht="29" x14ac:dyDescent="0.35">
      <c r="A5" s="8" t="s">
        <v>4</v>
      </c>
      <c r="B5" s="9">
        <v>2025</v>
      </c>
      <c r="C5" s="10" t="s">
        <v>5</v>
      </c>
      <c r="D5" s="11" t="s">
        <v>6</v>
      </c>
      <c r="E5" s="12" t="s">
        <v>7</v>
      </c>
      <c r="F5" s="13" t="s">
        <v>8</v>
      </c>
      <c r="G5" s="11" t="s">
        <v>9</v>
      </c>
      <c r="H5" s="14" t="s">
        <v>10</v>
      </c>
    </row>
    <row r="6" spans="1:10" x14ac:dyDescent="0.35">
      <c r="A6" s="2" t="s">
        <v>11</v>
      </c>
      <c r="B6" s="15"/>
      <c r="C6" s="16"/>
      <c r="D6" s="17">
        <v>1008</v>
      </c>
      <c r="E6" s="17"/>
      <c r="F6" s="18">
        <f>+G6-D6-E6</f>
        <v>0</v>
      </c>
      <c r="G6" s="15">
        <v>1008</v>
      </c>
      <c r="H6" s="19" t="s">
        <v>12</v>
      </c>
    </row>
    <row r="7" spans="1:10" x14ac:dyDescent="0.35">
      <c r="A7" s="2" t="s">
        <v>13</v>
      </c>
      <c r="B7" s="15"/>
      <c r="C7" s="16"/>
      <c r="D7" s="17">
        <v>908.79</v>
      </c>
      <c r="E7" s="20"/>
      <c r="F7" s="18">
        <f t="shared" ref="F7:F15" si="0">+G7-D7-E7</f>
        <v>439.41000000000008</v>
      </c>
      <c r="G7" s="15">
        <v>1348.2</v>
      </c>
      <c r="H7" s="19" t="s">
        <v>12</v>
      </c>
    </row>
    <row r="8" spans="1:10" x14ac:dyDescent="0.35">
      <c r="A8" s="2" t="s">
        <v>14</v>
      </c>
      <c r="B8" s="21"/>
      <c r="C8" s="19"/>
      <c r="D8" s="17"/>
      <c r="E8" s="22">
        <v>333.78</v>
      </c>
      <c r="F8" s="18">
        <f t="shared" si="0"/>
        <v>-333.78</v>
      </c>
      <c r="G8" s="21"/>
      <c r="H8" s="19"/>
    </row>
    <row r="9" spans="1:10" x14ac:dyDescent="0.35">
      <c r="A9" s="2" t="s">
        <v>15</v>
      </c>
      <c r="B9" s="15"/>
      <c r="C9" s="16"/>
      <c r="D9" s="17">
        <v>258.75</v>
      </c>
      <c r="E9" s="17"/>
      <c r="F9" s="18">
        <f t="shared" si="0"/>
        <v>241.25</v>
      </c>
      <c r="G9" s="15">
        <v>500</v>
      </c>
      <c r="H9" s="19" t="s">
        <v>12</v>
      </c>
    </row>
    <row r="10" spans="1:10" x14ac:dyDescent="0.35">
      <c r="A10" s="2" t="s">
        <v>16</v>
      </c>
      <c r="B10" s="15"/>
      <c r="C10" s="16"/>
      <c r="D10" s="17"/>
      <c r="E10" s="17"/>
      <c r="F10" s="18">
        <f t="shared" si="0"/>
        <v>300</v>
      </c>
      <c r="G10" s="15">
        <v>300</v>
      </c>
      <c r="H10" s="19" t="s">
        <v>12</v>
      </c>
    </row>
    <row r="11" spans="1:10" x14ac:dyDescent="0.35">
      <c r="A11" s="2" t="s">
        <v>17</v>
      </c>
      <c r="B11" s="15"/>
      <c r="C11" s="16"/>
      <c r="D11" s="17">
        <v>1256.94</v>
      </c>
      <c r="E11" s="20"/>
      <c r="F11" s="18">
        <f t="shared" si="0"/>
        <v>663.06</v>
      </c>
      <c r="G11" s="15">
        <v>1920</v>
      </c>
      <c r="H11" s="19" t="s">
        <v>18</v>
      </c>
    </row>
    <row r="12" spans="1:10" x14ac:dyDescent="0.35">
      <c r="A12" s="2" t="s">
        <v>19</v>
      </c>
      <c r="B12" s="15"/>
      <c r="C12" s="16"/>
      <c r="D12" s="17">
        <v>988.42</v>
      </c>
      <c r="E12" s="20"/>
      <c r="F12" s="18">
        <f t="shared" si="0"/>
        <v>434.78000000000009</v>
      </c>
      <c r="G12" s="15">
        <v>1423.2</v>
      </c>
      <c r="H12" s="19" t="s">
        <v>18</v>
      </c>
    </row>
    <row r="13" spans="1:10" ht="44" customHeight="1" x14ac:dyDescent="0.35">
      <c r="A13" s="2" t="s">
        <v>20</v>
      </c>
      <c r="B13" s="15"/>
      <c r="C13" s="16"/>
      <c r="D13" s="17">
        <v>0</v>
      </c>
      <c r="E13" s="17"/>
      <c r="F13" s="18">
        <f t="shared" si="0"/>
        <v>2000</v>
      </c>
      <c r="G13" s="15">
        <v>2000</v>
      </c>
      <c r="H13" s="23" t="s">
        <v>21</v>
      </c>
    </row>
    <row r="14" spans="1:10" x14ac:dyDescent="0.35">
      <c r="A14" s="2" t="s">
        <v>22</v>
      </c>
      <c r="B14" s="15"/>
      <c r="C14" s="16"/>
      <c r="D14" s="17">
        <f>29.99+75</f>
        <v>104.99</v>
      </c>
      <c r="E14" s="17"/>
      <c r="F14" s="18">
        <f t="shared" si="0"/>
        <v>595.61</v>
      </c>
      <c r="G14" s="15">
        <v>700.6</v>
      </c>
      <c r="H14" s="19"/>
    </row>
    <row r="15" spans="1:10" x14ac:dyDescent="0.35">
      <c r="A15" s="2" t="s">
        <v>23</v>
      </c>
      <c r="B15" s="15"/>
      <c r="C15" s="16"/>
      <c r="D15" s="17">
        <v>134.32</v>
      </c>
      <c r="E15" s="20"/>
      <c r="F15" s="18">
        <f t="shared" si="0"/>
        <v>165.68</v>
      </c>
      <c r="G15" s="15">
        <v>300</v>
      </c>
      <c r="H15" s="19" t="s">
        <v>12</v>
      </c>
      <c r="J15" s="24"/>
    </row>
    <row r="16" spans="1:10" x14ac:dyDescent="0.35">
      <c r="A16" s="25" t="s">
        <v>24</v>
      </c>
      <c r="B16" s="26">
        <f>SUM(B6:B15)</f>
        <v>0</v>
      </c>
      <c r="C16" s="27"/>
      <c r="D16" s="28">
        <f>SUM(D6:D15)</f>
        <v>4660.2099999999991</v>
      </c>
      <c r="E16" s="28">
        <f t="shared" ref="E16:F16" si="1">SUM(E6:E15)</f>
        <v>333.78</v>
      </c>
      <c r="F16" s="28">
        <f t="shared" si="1"/>
        <v>4506.01</v>
      </c>
      <c r="G16" s="26">
        <f>SUM(G6:G15)</f>
        <v>9500</v>
      </c>
      <c r="H16" s="29"/>
    </row>
    <row r="17" spans="1:8" x14ac:dyDescent="0.35">
      <c r="B17" s="21"/>
      <c r="C17" s="19"/>
      <c r="D17" s="30"/>
      <c r="E17" s="30"/>
      <c r="F17" s="19"/>
      <c r="G17" s="21"/>
      <c r="H17" s="19"/>
    </row>
    <row r="18" spans="1:8" x14ac:dyDescent="0.35">
      <c r="A18" s="2" t="s">
        <v>25</v>
      </c>
      <c r="B18" s="31"/>
      <c r="C18" s="32"/>
      <c r="D18" s="33"/>
      <c r="E18" s="33"/>
      <c r="F18" s="32"/>
      <c r="G18" s="31">
        <f>+G6+G7+G9+G10+G15</f>
        <v>3456.2</v>
      </c>
      <c r="H18" s="19"/>
    </row>
    <row r="19" spans="1:8" x14ac:dyDescent="0.35">
      <c r="A19" s="2" t="s">
        <v>26</v>
      </c>
      <c r="B19" s="31"/>
      <c r="C19" s="32"/>
      <c r="D19" s="33"/>
      <c r="E19" s="33"/>
      <c r="F19" s="32"/>
      <c r="G19" s="31">
        <f>+G11+G12</f>
        <v>3343.2</v>
      </c>
      <c r="H19" s="19"/>
    </row>
    <row r="20" spans="1:8" x14ac:dyDescent="0.35">
      <c r="A20" s="34" t="s">
        <v>27</v>
      </c>
      <c r="B20" s="35"/>
      <c r="C20" s="36"/>
      <c r="D20" s="37"/>
      <c r="E20" s="37"/>
      <c r="F20" s="36"/>
      <c r="G20" s="35">
        <f>+G16-G18-G19</f>
        <v>2700.6000000000004</v>
      </c>
      <c r="H20" s="19"/>
    </row>
    <row r="21" spans="1:8" ht="5" customHeight="1" x14ac:dyDescent="0.35">
      <c r="B21" s="31"/>
      <c r="C21" s="32"/>
      <c r="D21" s="33"/>
      <c r="E21" s="33"/>
      <c r="F21" s="32"/>
      <c r="G21" s="31"/>
      <c r="H21" s="19"/>
    </row>
    <row r="22" spans="1:8" ht="7.5" customHeight="1" x14ac:dyDescent="0.35">
      <c r="B22" s="21"/>
      <c r="C22" s="19"/>
      <c r="D22" s="30"/>
      <c r="E22" s="30"/>
      <c r="F22" s="19"/>
      <c r="G22" s="21"/>
      <c r="H22" s="19"/>
    </row>
    <row r="23" spans="1:8" ht="18.5" x14ac:dyDescent="0.35">
      <c r="A23" s="8" t="s">
        <v>28</v>
      </c>
      <c r="B23" s="21"/>
      <c r="C23" s="19"/>
      <c r="D23" s="30"/>
      <c r="E23" s="30"/>
      <c r="F23" s="19"/>
      <c r="G23" s="21"/>
      <c r="H23" s="19"/>
    </row>
    <row r="24" spans="1:8" ht="29" x14ac:dyDescent="0.35">
      <c r="A24" s="2" t="s">
        <v>29</v>
      </c>
      <c r="B24" s="15"/>
      <c r="C24" s="16"/>
      <c r="D24" s="17"/>
      <c r="E24" s="17"/>
      <c r="F24" s="18">
        <f t="shared" ref="F24:F29" si="2">+G24-D24-E24</f>
        <v>2000</v>
      </c>
      <c r="G24" s="15">
        <v>2000</v>
      </c>
      <c r="H24" s="23" t="s">
        <v>30</v>
      </c>
    </row>
    <row r="25" spans="1:8" x14ac:dyDescent="0.35">
      <c r="A25" s="2" t="s">
        <v>31</v>
      </c>
      <c r="B25" s="15"/>
      <c r="C25" s="16"/>
      <c r="D25" s="17"/>
      <c r="E25" s="17"/>
      <c r="F25" s="18">
        <f t="shared" si="2"/>
        <v>500</v>
      </c>
      <c r="G25" s="15">
        <v>500</v>
      </c>
      <c r="H25" s="19"/>
    </row>
    <row r="26" spans="1:8" ht="87" x14ac:dyDescent="0.35">
      <c r="A26" s="2" t="s">
        <v>32</v>
      </c>
      <c r="B26" s="15"/>
      <c r="C26" s="16"/>
      <c r="D26" s="17"/>
      <c r="E26" s="17"/>
      <c r="F26" s="18">
        <f t="shared" si="2"/>
        <v>1000</v>
      </c>
      <c r="G26" s="15">
        <v>1000</v>
      </c>
      <c r="H26" s="23" t="s">
        <v>33</v>
      </c>
    </row>
    <row r="27" spans="1:8" x14ac:dyDescent="0.35">
      <c r="A27" s="2" t="s">
        <v>34</v>
      </c>
      <c r="B27" s="15"/>
      <c r="C27" s="16"/>
      <c r="D27" s="17">
        <v>3517.14</v>
      </c>
      <c r="E27" s="17"/>
      <c r="F27" s="18">
        <f t="shared" si="2"/>
        <v>1482.8600000000001</v>
      </c>
      <c r="G27" s="15">
        <v>5000</v>
      </c>
      <c r="H27" s="19"/>
    </row>
    <row r="28" spans="1:8" ht="29" x14ac:dyDescent="0.35">
      <c r="A28" s="2" t="s">
        <v>35</v>
      </c>
      <c r="B28" s="15"/>
      <c r="C28" s="16"/>
      <c r="D28" s="17"/>
      <c r="E28" s="17"/>
      <c r="F28" s="18">
        <f t="shared" si="2"/>
        <v>2500</v>
      </c>
      <c r="G28" s="15">
        <v>2500</v>
      </c>
      <c r="H28" s="23" t="s">
        <v>36</v>
      </c>
    </row>
    <row r="29" spans="1:8" ht="29" x14ac:dyDescent="0.35">
      <c r="A29" s="2" t="s">
        <v>37</v>
      </c>
      <c r="B29" s="15"/>
      <c r="C29" s="16"/>
      <c r="D29" s="17"/>
      <c r="E29" s="17"/>
      <c r="F29" s="18">
        <f t="shared" si="2"/>
        <v>250</v>
      </c>
      <c r="G29" s="15">
        <v>250</v>
      </c>
      <c r="H29" s="23" t="s">
        <v>38</v>
      </c>
    </row>
    <row r="30" spans="1:8" x14ac:dyDescent="0.35">
      <c r="A30" s="25" t="s">
        <v>39</v>
      </c>
      <c r="B30" s="38"/>
      <c r="C30" s="39"/>
      <c r="D30" s="40">
        <f t="shared" ref="D30:F30" si="3">SUM(D24:D29)</f>
        <v>3517.14</v>
      </c>
      <c r="E30" s="40">
        <f t="shared" si="3"/>
        <v>0</v>
      </c>
      <c r="F30" s="39">
        <f t="shared" si="3"/>
        <v>7732.8600000000006</v>
      </c>
      <c r="G30" s="38">
        <f>SUM(G24:G29)</f>
        <v>11250</v>
      </c>
      <c r="H30" s="41"/>
    </row>
  </sheetData>
  <mergeCells count="4">
    <mergeCell ref="A2:H2"/>
    <mergeCell ref="B4:C4"/>
    <mergeCell ref="D4:F4"/>
    <mergeCell ref="G4:H4"/>
  </mergeCells>
  <printOptions horizontalCentered="1"/>
  <pageMargins left="0" right="0" top="0.25" bottom="0.25" header="0.3" footer="0.3"/>
  <pageSetup scale="86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2024-09-23T21:21:50Z</dcterms:created>
  <dcterms:modified xsi:type="dcterms:W3CDTF">2024-09-23T21:22:26Z</dcterms:modified>
</cp:coreProperties>
</file>